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3/PUBLICACIONES TRIMESTRALES 2023/03 trim 2023/"/>
    </mc:Choice>
  </mc:AlternateContent>
  <xr:revisionPtr revIDLastSave="34" documentId="8_{726AE771-7D58-467B-813A-BC1589869BFE}" xr6:coauthVersionLast="47" xr6:coauthVersionMax="47" xr10:uidLastSave="{46581411-93A5-41FC-9B40-55F96B5C58FC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Hoja1!$B$2:$J$49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1" l="1"/>
  <c r="I40" i="1"/>
  <c r="I38" i="1"/>
  <c r="I37" i="1"/>
  <c r="I36" i="1"/>
  <c r="I35" i="1"/>
  <c r="I34" i="1"/>
  <c r="I33" i="1"/>
  <c r="I32" i="1"/>
  <c r="I30" i="1"/>
  <c r="I29" i="1"/>
  <c r="I28" i="1"/>
  <c r="I27" i="1"/>
  <c r="I26" i="1"/>
  <c r="I25" i="1"/>
  <c r="I24" i="1"/>
  <c r="I16" i="1"/>
  <c r="I17" i="1"/>
  <c r="I18" i="1"/>
  <c r="I19" i="1"/>
  <c r="I20" i="1"/>
  <c r="I21" i="1"/>
  <c r="I15" i="1"/>
  <c r="H14" i="1" l="1"/>
  <c r="H13" i="1" s="1"/>
  <c r="F31" i="1" l="1"/>
  <c r="G31" i="1"/>
  <c r="H31" i="1"/>
  <c r="I31" i="1"/>
  <c r="F23" i="1"/>
  <c r="G23" i="1"/>
  <c r="H23" i="1"/>
  <c r="I23" i="1"/>
  <c r="J40" i="1"/>
  <c r="J37" i="1"/>
  <c r="H42" i="1"/>
  <c r="H41" i="1" s="1"/>
  <c r="I42" i="1"/>
  <c r="I41" i="1" s="1"/>
  <c r="G42" i="1"/>
  <c r="G14" i="1"/>
  <c r="G13" i="1" s="1"/>
  <c r="I14" i="1"/>
  <c r="I13" i="1" s="1"/>
  <c r="J43" i="1"/>
  <c r="J42" i="1"/>
  <c r="J41" i="1" s="1"/>
  <c r="F42" i="1"/>
  <c r="G41" i="1"/>
  <c r="F41" i="1"/>
  <c r="J47" i="1"/>
  <c r="G46" i="1"/>
  <c r="G45" i="1" s="1"/>
  <c r="H46" i="1"/>
  <c r="H45" i="1" s="1"/>
  <c r="I46" i="1"/>
  <c r="I45" i="1" s="1"/>
  <c r="J46" i="1"/>
  <c r="J45" i="1" s="1"/>
  <c r="F46" i="1"/>
  <c r="J33" i="1"/>
  <c r="J34" i="1"/>
  <c r="J35" i="1"/>
  <c r="J36" i="1"/>
  <c r="J38" i="1"/>
  <c r="J39" i="1"/>
  <c r="J32" i="1"/>
  <c r="J25" i="1"/>
  <c r="J26" i="1"/>
  <c r="J27" i="1"/>
  <c r="J28" i="1"/>
  <c r="J29" i="1"/>
  <c r="J30" i="1"/>
  <c r="J24" i="1"/>
  <c r="J16" i="1"/>
  <c r="J17" i="1"/>
  <c r="J18" i="1"/>
  <c r="J19" i="1"/>
  <c r="J20" i="1"/>
  <c r="J21" i="1"/>
  <c r="J15" i="1"/>
  <c r="F14" i="1"/>
  <c r="F13" i="1" s="1"/>
  <c r="M41" i="1" l="1"/>
  <c r="N41" i="1" s="1"/>
  <c r="F22" i="1"/>
  <c r="F12" i="1" s="1"/>
  <c r="I22" i="1"/>
  <c r="I12" i="1" s="1"/>
  <c r="I11" i="1" s="1"/>
  <c r="G22" i="1"/>
  <c r="G12" i="1" s="1"/>
  <c r="G11" i="1" s="1"/>
  <c r="H22" i="1"/>
  <c r="H12" i="1" s="1"/>
  <c r="H11" i="1" s="1"/>
  <c r="J31" i="1"/>
  <c r="M31" i="1" s="1"/>
  <c r="J23" i="1"/>
  <c r="M23" i="1" s="1"/>
  <c r="N23" i="1"/>
  <c r="J14" i="1"/>
  <c r="J13" i="1" s="1"/>
  <c r="N22" i="1" l="1"/>
  <c r="J22" i="1"/>
  <c r="M22" i="1" s="1"/>
  <c r="F11" i="1"/>
  <c r="J12" i="1" l="1"/>
  <c r="J11" i="1" s="1"/>
</calcChain>
</file>

<file path=xl/sharedStrings.xml><?xml version="1.0" encoding="utf-8"?>
<sst xmlns="http://schemas.openxmlformats.org/spreadsheetml/2006/main" count="79" uniqueCount="75">
  <si>
    <r>
      <rPr>
        <sz val="8"/>
        <color indexed="8"/>
        <rFont val="Soberana Sans"/>
      </rPr>
      <t>ESTADO ANALÍTICO DEL EJERCICIO DEL PRESUPUESTO DE EGRESOS EN CLASIFICACIÓN ECONÓMICA Y POR OBJETO DEL GASTO</t>
    </r>
    <r>
      <rPr>
        <vertAlign val="superscript"/>
        <sz val="8"/>
        <color indexed="8"/>
        <rFont val="Soberana Sans"/>
      </rPr>
      <t>1/</t>
    </r>
  </si>
  <si>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</si>
  <si>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</si>
  <si>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</si>
  <si>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CLASIFICACIÓN ECONÓMICA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</si>
  <si>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</si>
  <si>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</si>
  <si>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</si>
  <si>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</si>
  <si>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ECONOMÍAS</t>
    </r>
  </si>
  <si>
    <t>OBJETO DEL GASTO</t>
  </si>
  <si>
    <t>DENOMINACIÓN</t>
  </si>
  <si>
    <r>
      <rPr>
        <b/>
        <sz val="7"/>
        <color indexed="8"/>
        <rFont val="Soberana Sans"/>
      </rPr>
      <t>TOTAL</t>
    </r>
  </si>
  <si>
    <r>
      <rPr>
        <b/>
        <sz val="7"/>
        <color indexed="8"/>
        <rFont val="Soberana Sans"/>
      </rPr>
      <t>Gasto Corriente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</si>
  <si>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</si>
  <si>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1000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</si>
  <si>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</si>
  <si>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1100</t>
    </r>
  </si>
  <si>
    <r>
      <rPr>
        <sz val="7"/>
        <color indexed="8"/>
        <rFont val="Soberana Sans"/>
      </rPr>
      <t>Remuneraciones al personal de carácter permanente</t>
    </r>
  </si>
  <si>
    <r>
      <rPr>
        <sz val="7"/>
        <color indexed="8"/>
        <rFont val="Soberana Sans"/>
      </rPr>
      <t>1200</t>
    </r>
  </si>
  <si>
    <r>
      <rPr>
        <sz val="7"/>
        <color indexed="8"/>
        <rFont val="Soberana Sans"/>
      </rPr>
      <t>Remuneraciones al personal de carácter transitorio</t>
    </r>
  </si>
  <si>
    <r>
      <rPr>
        <sz val="7"/>
        <color indexed="8"/>
        <rFont val="Soberana Sans"/>
      </rPr>
      <t>1300</t>
    </r>
  </si>
  <si>
    <r>
      <rPr>
        <sz val="7"/>
        <color indexed="8"/>
        <rFont val="Soberana Sans"/>
      </rPr>
      <t>Remuneraciones adicionales y especiales</t>
    </r>
  </si>
  <si>
    <r>
      <rPr>
        <sz val="7"/>
        <color indexed="8"/>
        <rFont val="Soberana Sans"/>
      </rPr>
      <t>1400</t>
    </r>
  </si>
  <si>
    <r>
      <rPr>
        <sz val="7"/>
        <color indexed="8"/>
        <rFont val="Soberana Sans"/>
      </rPr>
      <t>Seguridad social</t>
    </r>
  </si>
  <si>
    <r>
      <rPr>
        <sz val="7"/>
        <color indexed="8"/>
        <rFont val="Soberana Sans"/>
      </rPr>
      <t>1500</t>
    </r>
  </si>
  <si>
    <r>
      <rPr>
        <sz val="7"/>
        <color indexed="8"/>
        <rFont val="Soberana Sans"/>
      </rPr>
      <t>Otras prestaciones sociales y económicas</t>
    </r>
  </si>
  <si>
    <r>
      <rPr>
        <sz val="7"/>
        <color indexed="8"/>
        <rFont val="Soberana Sans"/>
      </rPr>
      <t>1600</t>
    </r>
  </si>
  <si>
    <r>
      <rPr>
        <sz val="7"/>
        <color indexed="8"/>
        <rFont val="Soberana Sans"/>
      </rPr>
      <t>Previsiones</t>
    </r>
  </si>
  <si>
    <r>
      <rPr>
        <sz val="7"/>
        <color indexed="8"/>
        <rFont val="Soberana Sans"/>
      </rPr>
      <t>1700</t>
    </r>
  </si>
  <si>
    <r>
      <rPr>
        <sz val="7"/>
        <color indexed="8"/>
        <rFont val="Soberana Sans"/>
      </rPr>
      <t>Pago de estímulos a servidores públicos</t>
    </r>
  </si>
  <si>
    <r>
      <rPr>
        <sz val="7"/>
        <color indexed="8"/>
        <rFont val="Soberana Sans"/>
      </rPr>
      <t>Gasto De Operación</t>
    </r>
  </si>
  <si>
    <r>
      <rPr>
        <sz val="7"/>
        <color indexed="8"/>
        <rFont val="Soberana Sans"/>
      </rPr>
      <t>2000</t>
    </r>
  </si>
  <si>
    <r>
      <rPr>
        <sz val="7"/>
        <color indexed="8"/>
        <rFont val="Soberana Sans"/>
      </rPr>
      <t>Materiales y suministros</t>
    </r>
  </si>
  <si>
    <r>
      <rPr>
        <sz val="7"/>
        <color indexed="8"/>
        <rFont val="Soberana Sans"/>
      </rPr>
      <t>2100</t>
    </r>
  </si>
  <si>
    <r>
      <rPr>
        <sz val="7"/>
        <color indexed="8"/>
        <rFont val="Soberana Sans"/>
      </rPr>
      <t>Materiales de administración, emisión de documentos y artículos oficiales</t>
    </r>
  </si>
  <si>
    <r>
      <rPr>
        <sz val="7"/>
        <color indexed="8"/>
        <rFont val="Soberana Sans"/>
      </rPr>
      <t>2200</t>
    </r>
  </si>
  <si>
    <r>
      <rPr>
        <sz val="7"/>
        <color indexed="8"/>
        <rFont val="Soberana Sans"/>
      </rPr>
      <t>Alimentos y utensilios</t>
    </r>
  </si>
  <si>
    <r>
      <rPr>
        <sz val="7"/>
        <color indexed="8"/>
        <rFont val="Soberana Sans"/>
      </rPr>
      <t>2400</t>
    </r>
  </si>
  <si>
    <r>
      <rPr>
        <sz val="7"/>
        <color indexed="8"/>
        <rFont val="Soberana Sans"/>
      </rPr>
      <t>Materiales y artículos de construcción y de reparación</t>
    </r>
  </si>
  <si>
    <r>
      <rPr>
        <sz val="7"/>
        <color indexed="8"/>
        <rFont val="Soberana Sans"/>
      </rPr>
      <t>2500</t>
    </r>
  </si>
  <si>
    <r>
      <rPr>
        <sz val="7"/>
        <color indexed="8"/>
        <rFont val="Soberana Sans"/>
      </rPr>
      <t>Productos químicos, farmacéuticos y de laboratorio</t>
    </r>
  </si>
  <si>
    <r>
      <rPr>
        <sz val="7"/>
        <color indexed="8"/>
        <rFont val="Soberana Sans"/>
      </rPr>
      <t>2600</t>
    </r>
  </si>
  <si>
    <r>
      <rPr>
        <sz val="7"/>
        <color indexed="8"/>
        <rFont val="Soberana Sans"/>
      </rPr>
      <t>Combustibles, lubricantes y aditivos</t>
    </r>
  </si>
  <si>
    <r>
      <rPr>
        <sz val="7"/>
        <color indexed="8"/>
        <rFont val="Soberana Sans"/>
      </rPr>
      <t>2700</t>
    </r>
  </si>
  <si>
    <r>
      <rPr>
        <sz val="7"/>
        <color indexed="8"/>
        <rFont val="Soberana Sans"/>
      </rPr>
      <t>Vestuario, blancos, prendas de protección y artículos deportivos</t>
    </r>
  </si>
  <si>
    <r>
      <rPr>
        <sz val="7"/>
        <color indexed="8"/>
        <rFont val="Soberana Sans"/>
      </rPr>
      <t>2900</t>
    </r>
  </si>
  <si>
    <r>
      <rPr>
        <sz val="7"/>
        <color indexed="8"/>
        <rFont val="Soberana Sans"/>
      </rPr>
      <t>Herramientas, refacciones y accesorios menores</t>
    </r>
  </si>
  <si>
    <r>
      <rPr>
        <sz val="7"/>
        <color indexed="8"/>
        <rFont val="Soberana Sans"/>
      </rPr>
      <t>3000</t>
    </r>
  </si>
  <si>
    <r>
      <rPr>
        <sz val="7"/>
        <color indexed="8"/>
        <rFont val="Soberana Sans"/>
      </rPr>
      <t>Servicios generales</t>
    </r>
  </si>
  <si>
    <r>
      <rPr>
        <sz val="7"/>
        <color indexed="8"/>
        <rFont val="Soberana Sans"/>
      </rPr>
      <t>3100</t>
    </r>
  </si>
  <si>
    <r>
      <rPr>
        <sz val="7"/>
        <color indexed="8"/>
        <rFont val="Soberana Sans"/>
      </rPr>
      <t>Servicios básicos</t>
    </r>
  </si>
  <si>
    <r>
      <rPr>
        <sz val="7"/>
        <color indexed="8"/>
        <rFont val="Soberana Sans"/>
      </rPr>
      <t>3200</t>
    </r>
  </si>
  <si>
    <r>
      <rPr>
        <sz val="7"/>
        <color indexed="8"/>
        <rFont val="Soberana Sans"/>
      </rPr>
      <t>Servicios de arrendamiento</t>
    </r>
  </si>
  <si>
    <r>
      <rPr>
        <sz val="7"/>
        <color indexed="8"/>
        <rFont val="Soberana Sans"/>
      </rPr>
      <t>3300</t>
    </r>
  </si>
  <si>
    <r>
      <rPr>
        <sz val="7"/>
        <color indexed="8"/>
        <rFont val="Soberana Sans"/>
      </rPr>
      <t>Servicios profesionales, científicos, técnicos y otros servicios</t>
    </r>
  </si>
  <si>
    <r>
      <rPr>
        <sz val="7"/>
        <color indexed="8"/>
        <rFont val="Soberana Sans"/>
      </rPr>
      <t>3400</t>
    </r>
  </si>
  <si>
    <r>
      <rPr>
        <sz val="7"/>
        <color indexed="8"/>
        <rFont val="Soberana Sans"/>
      </rPr>
      <t>Servicios financieros, bancarios y comerciales</t>
    </r>
  </si>
  <si>
    <r>
      <rPr>
        <sz val="7"/>
        <color indexed="8"/>
        <rFont val="Soberana Sans"/>
      </rPr>
      <t>3500</t>
    </r>
  </si>
  <si>
    <r>
      <rPr>
        <sz val="7"/>
        <color indexed="8"/>
        <rFont val="Soberana Sans"/>
      </rPr>
      <t>Servicios de instalación, reparación, mantenimiento y conservación</t>
    </r>
  </si>
  <si>
    <r>
      <rPr>
        <sz val="7"/>
        <color indexed="8"/>
        <rFont val="Soberana Sans"/>
      </rPr>
      <t>3700</t>
    </r>
  </si>
  <si>
    <r>
      <rPr>
        <sz val="7"/>
        <color indexed="8"/>
        <rFont val="Soberana Sans"/>
      </rPr>
      <t>Servicios de traslado y viáticos</t>
    </r>
  </si>
  <si>
    <r>
      <rPr>
        <sz val="7"/>
        <color indexed="8"/>
        <rFont val="Soberana Sans"/>
      </rPr>
      <t>3800</t>
    </r>
  </si>
  <si>
    <r>
      <rPr>
        <sz val="7"/>
        <color indexed="8"/>
        <rFont val="Soberana Sans"/>
      </rPr>
      <t>Servicios oficiales</t>
    </r>
  </si>
  <si>
    <r>
      <rPr>
        <sz val="7"/>
        <color indexed="8"/>
        <rFont val="Soberana Sans"/>
      </rPr>
      <t>3900</t>
    </r>
  </si>
  <si>
    <r>
      <rPr>
        <sz val="7"/>
        <color indexed="8"/>
        <rFont val="Soberana Sans"/>
      </rPr>
      <t>Otros servicios generales</t>
    </r>
  </si>
  <si>
    <r>
      <rPr>
        <sz val="7"/>
        <color indexed="8"/>
        <rFont val="Soberana Sans"/>
      </rPr>
      <t>Otros De Corriente</t>
    </r>
  </si>
  <si>
    <r>
      <rPr>
        <b/>
        <sz val="7"/>
        <color indexed="8"/>
        <rFont val="Soberana Sans"/>
      </rPr>
      <t>Pensiones Y Jubilaciones</t>
    </r>
  </si>
  <si>
    <r>
      <rPr>
        <b/>
        <sz val="7"/>
        <color indexed="8"/>
        <rFont val="Soberana Sans"/>
      </rPr>
      <t>Gasto De Inversión</t>
    </r>
  </si>
  <si>
    <t xml:space="preserve">1/ Las sumas parciales y total pueden no coincidir debido al redondeo.
Fuente: Presupuesto Aprobado y Modificado, sistemas globalizadores de la Secretaría de Hacienda y Crédito Público. Presupuesto Devengado y Pagado, el ente público.
</t>
  </si>
  <si>
    <t>Bienes muebles, Inmuebles e intangibles</t>
  </si>
  <si>
    <t>Maquinaria, otros equipos y herramientas</t>
  </si>
  <si>
    <t>Servicios de comunicación social y publicidad</t>
  </si>
  <si>
    <t>DEL 1 DE ENERO AL 31 DE DICIEMBRE DE 2023</t>
  </si>
  <si>
    <t>CIFRAS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</si>
</sst>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0.0%"/>
  </numFmts>
  <fonts count="9">
    <font>
      <sz val="10"/>
      <name val="Arial"/>
    </font>
    <font>
      <sz val="10"/>
      <name val="Arial"/>
      <family val="2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9"/>
      <name val="Soberana Sans"/>
    </font>
    <font>
      <b/>
      <sz val="7"/>
      <color indexed="8"/>
      <name val="Soberana Sans"/>
    </font>
    <font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3" fontId="8" fillId="2" borderId="5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164" fontId="7" fillId="2" borderId="5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165" fontId="0" fillId="0" borderId="0" xfId="1" applyNumberFormat="1" applyFont="1"/>
    <xf numFmtId="165" fontId="0" fillId="0" borderId="0" xfId="0" applyNumberFormat="1"/>
    <xf numFmtId="0" fontId="8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FDCDB31B-4176-4AF5-943B-6C9F9C050961}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topLeftCell="A7" zoomScale="115" zoomScaleNormal="115" workbookViewId="0">
      <pane ySplit="1425" activePane="bottomLeft"/>
      <selection activeCell="L7" sqref="L1:O1048576"/>
      <selection pane="bottomLeft" activeCell="B8" sqref="B8:E8"/>
    </sheetView>
  </sheetViews>
  <sheetFormatPr baseColWidth="10" defaultColWidth="9.140625" defaultRowHeight="12.75"/>
  <cols>
    <col min="1" max="1" width="4.140625" customWidth="1"/>
    <col min="2" max="2" width="1.7109375" customWidth="1"/>
    <col min="3" max="4" width="4.140625" customWidth="1"/>
    <col min="5" max="5" width="51.5703125" customWidth="1"/>
    <col min="6" max="10" width="16" customWidth="1"/>
    <col min="11" max="11" width="4.140625" customWidth="1"/>
    <col min="12" max="15" width="0" hidden="1" customWidth="1"/>
  </cols>
  <sheetData>
    <row r="1" spans="1:15" ht="35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ht="12" customHeight="1">
      <c r="A2" s="1"/>
      <c r="B2" s="27" t="s">
        <v>73</v>
      </c>
      <c r="C2" s="27"/>
      <c r="D2" s="27"/>
      <c r="E2" s="27"/>
      <c r="F2" s="27"/>
      <c r="G2" s="27"/>
      <c r="H2" s="27"/>
      <c r="I2" s="27"/>
      <c r="J2" s="27"/>
      <c r="K2" s="1"/>
    </row>
    <row r="3" spans="1:15" ht="12" customHeight="1">
      <c r="A3" s="1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1"/>
    </row>
    <row r="4" spans="1:15" ht="12" customHeight="1">
      <c r="A4" s="1"/>
      <c r="B4" s="27" t="s">
        <v>1</v>
      </c>
      <c r="C4" s="27"/>
      <c r="D4" s="27"/>
      <c r="E4" s="27"/>
      <c r="F4" s="27"/>
      <c r="G4" s="27"/>
      <c r="H4" s="27"/>
      <c r="I4" s="27"/>
      <c r="J4" s="27"/>
      <c r="K4" s="1"/>
    </row>
    <row r="5" spans="1:15" ht="12" customHeight="1">
      <c r="A5" s="1"/>
      <c r="B5" s="27" t="s">
        <v>2</v>
      </c>
      <c r="C5" s="27"/>
      <c r="D5" s="27"/>
      <c r="E5" s="27"/>
      <c r="F5" s="27"/>
      <c r="G5" s="27"/>
      <c r="H5" s="27"/>
      <c r="I5" s="27"/>
      <c r="J5" s="27"/>
      <c r="K5" s="1"/>
    </row>
    <row r="6" spans="1:15" ht="12" customHeight="1">
      <c r="A6" s="1"/>
      <c r="B6" s="27" t="s">
        <v>3</v>
      </c>
      <c r="C6" s="27"/>
      <c r="D6" s="27"/>
      <c r="E6" s="27"/>
      <c r="F6" s="27"/>
      <c r="G6" s="27"/>
      <c r="H6" s="27"/>
      <c r="I6" s="27"/>
      <c r="J6" s="27"/>
      <c r="K6" s="1"/>
    </row>
    <row r="7" spans="1:15" ht="12" customHeight="1">
      <c r="A7" s="1"/>
      <c r="B7" s="27" t="s">
        <v>74</v>
      </c>
      <c r="C7" s="27"/>
      <c r="D7" s="27"/>
      <c r="E7" s="27"/>
      <c r="F7" s="27"/>
      <c r="G7" s="27"/>
      <c r="H7" s="27"/>
      <c r="I7" s="27"/>
      <c r="J7" s="27"/>
      <c r="K7" s="1"/>
    </row>
    <row r="8" spans="1:15" ht="20.100000000000001" customHeight="1">
      <c r="A8" s="1"/>
      <c r="B8" s="30" t="s">
        <v>4</v>
      </c>
      <c r="C8" s="30"/>
      <c r="D8" s="30"/>
      <c r="E8" s="30"/>
      <c r="F8" s="31" t="s">
        <v>5</v>
      </c>
      <c r="G8" s="28" t="s">
        <v>6</v>
      </c>
      <c r="H8" s="28" t="s">
        <v>7</v>
      </c>
      <c r="I8" s="28" t="s">
        <v>8</v>
      </c>
      <c r="J8" s="28" t="s">
        <v>9</v>
      </c>
      <c r="K8" s="1"/>
    </row>
    <row r="9" spans="1:15" ht="15" customHeight="1">
      <c r="A9" s="1"/>
      <c r="B9" s="2"/>
      <c r="C9" s="3"/>
      <c r="D9" s="29" t="s">
        <v>10</v>
      </c>
      <c r="E9" s="29"/>
      <c r="F9" s="31"/>
      <c r="G9" s="28"/>
      <c r="H9" s="28"/>
      <c r="I9" s="28"/>
      <c r="J9" s="28"/>
      <c r="K9" s="1"/>
    </row>
    <row r="10" spans="1:15" ht="15" customHeight="1">
      <c r="A10" s="1"/>
      <c r="B10" s="4"/>
      <c r="C10" s="5"/>
      <c r="D10" s="5"/>
      <c r="E10" s="6" t="s">
        <v>11</v>
      </c>
      <c r="F10" s="31"/>
      <c r="G10" s="28"/>
      <c r="H10" s="28"/>
      <c r="I10" s="28"/>
      <c r="J10" s="28"/>
      <c r="K10" s="1"/>
    </row>
    <row r="11" spans="1:15" ht="21.95" customHeight="1">
      <c r="A11" s="1"/>
      <c r="B11" s="22" t="s">
        <v>12</v>
      </c>
      <c r="C11" s="22"/>
      <c r="D11" s="22"/>
      <c r="E11" s="22"/>
      <c r="F11" s="7">
        <f>F12+F45</f>
        <v>214567535</v>
      </c>
      <c r="G11" s="7">
        <f>G12+G45</f>
        <v>168445352</v>
      </c>
      <c r="H11" s="7">
        <f>H12+H45</f>
        <v>0</v>
      </c>
      <c r="I11" s="7">
        <f>I12+I45</f>
        <v>168445352</v>
      </c>
      <c r="J11" s="7">
        <f>J12+J45</f>
        <v>0</v>
      </c>
      <c r="K11" s="1"/>
    </row>
    <row r="12" spans="1:15" ht="21.95" customHeight="1">
      <c r="A12" s="1"/>
      <c r="B12" s="22" t="s">
        <v>13</v>
      </c>
      <c r="C12" s="22"/>
      <c r="D12" s="22"/>
      <c r="E12" s="22"/>
      <c r="F12" s="7">
        <f>F13+F22+F41</f>
        <v>214567535</v>
      </c>
      <c r="G12" s="7">
        <f>G13+G22+G41</f>
        <v>168445352</v>
      </c>
      <c r="H12" s="7">
        <f>H13+H22+H41</f>
        <v>0</v>
      </c>
      <c r="I12" s="7">
        <f>I13+I22+I41</f>
        <v>168445352</v>
      </c>
      <c r="J12" s="7">
        <f>J13+J22+J41</f>
        <v>0</v>
      </c>
      <c r="K12" s="1"/>
      <c r="M12" s="19"/>
      <c r="N12" s="19"/>
    </row>
    <row r="13" spans="1:15" ht="17.100000000000001" customHeight="1">
      <c r="A13" s="1"/>
      <c r="B13" s="25" t="s">
        <v>14</v>
      </c>
      <c r="C13" s="25"/>
      <c r="D13" s="25"/>
      <c r="E13" s="25"/>
      <c r="F13" s="8">
        <f>F14</f>
        <v>102727432</v>
      </c>
      <c r="G13" s="8">
        <f>G14</f>
        <v>106567274</v>
      </c>
      <c r="H13" s="8">
        <f>H14</f>
        <v>0</v>
      </c>
      <c r="I13" s="8">
        <f>I14</f>
        <v>106567274</v>
      </c>
      <c r="J13" s="8">
        <f>J14</f>
        <v>0</v>
      </c>
      <c r="K13" s="1"/>
      <c r="M13" s="19"/>
      <c r="N13" s="19"/>
      <c r="O13" s="20"/>
    </row>
    <row r="14" spans="1:15" ht="17.100000000000001" customHeight="1">
      <c r="A14" s="1"/>
      <c r="B14" s="10"/>
      <c r="C14" s="11" t="s">
        <v>15</v>
      </c>
      <c r="D14" s="21" t="s">
        <v>16</v>
      </c>
      <c r="E14" s="21"/>
      <c r="F14" s="8">
        <f>SUM(F15:F21)</f>
        <v>102727432</v>
      </c>
      <c r="G14" s="8">
        <f>SUM(G15:G21)</f>
        <v>106567274</v>
      </c>
      <c r="H14" s="8">
        <f>SUM(H15:H21)</f>
        <v>0</v>
      </c>
      <c r="I14" s="8">
        <f>SUM(I15:I21)</f>
        <v>106567274</v>
      </c>
      <c r="J14" s="8">
        <f>SUM(J15:J21)</f>
        <v>0</v>
      </c>
      <c r="K14" s="1"/>
    </row>
    <row r="15" spans="1:15" ht="17.100000000000001" customHeight="1">
      <c r="A15" s="1"/>
      <c r="B15" s="10"/>
      <c r="C15" s="1"/>
      <c r="D15" s="11" t="s">
        <v>17</v>
      </c>
      <c r="E15" s="12" t="s">
        <v>18</v>
      </c>
      <c r="F15" s="8">
        <v>20633507</v>
      </c>
      <c r="G15" s="9">
        <v>21808348</v>
      </c>
      <c r="H15" s="9">
        <v>0</v>
      </c>
      <c r="I15" s="9">
        <f>G15</f>
        <v>21808348</v>
      </c>
      <c r="J15" s="9">
        <f>G15-I15</f>
        <v>0</v>
      </c>
      <c r="K15" s="1"/>
    </row>
    <row r="16" spans="1:15" ht="17.100000000000001" customHeight="1">
      <c r="A16" s="1"/>
      <c r="B16" s="10"/>
      <c r="C16" s="1"/>
      <c r="D16" s="11" t="s">
        <v>19</v>
      </c>
      <c r="E16" s="12" t="s">
        <v>20</v>
      </c>
      <c r="F16" s="8">
        <v>40281279</v>
      </c>
      <c r="G16" s="9">
        <v>40281279</v>
      </c>
      <c r="H16" s="9">
        <v>0</v>
      </c>
      <c r="I16" s="9">
        <f t="shared" ref="I16:I21" si="0">G16</f>
        <v>40281279</v>
      </c>
      <c r="J16" s="9">
        <f t="shared" ref="J16:J21" si="1">G16-I16</f>
        <v>0</v>
      </c>
      <c r="K16" s="1"/>
    </row>
    <row r="17" spans="1:14" ht="17.100000000000001" customHeight="1">
      <c r="A17" s="1"/>
      <c r="B17" s="10"/>
      <c r="C17" s="1"/>
      <c r="D17" s="11" t="s">
        <v>21</v>
      </c>
      <c r="E17" s="12" t="s">
        <v>22</v>
      </c>
      <c r="F17" s="8">
        <v>4422674</v>
      </c>
      <c r="G17" s="9">
        <v>6317060</v>
      </c>
      <c r="H17" s="9">
        <v>0</v>
      </c>
      <c r="I17" s="9">
        <f t="shared" si="0"/>
        <v>6317060</v>
      </c>
      <c r="J17" s="9">
        <f t="shared" si="1"/>
        <v>0</v>
      </c>
      <c r="K17" s="1"/>
    </row>
    <row r="18" spans="1:14" ht="17.100000000000001" customHeight="1">
      <c r="A18" s="1"/>
      <c r="B18" s="10"/>
      <c r="C18" s="1"/>
      <c r="D18" s="11" t="s">
        <v>23</v>
      </c>
      <c r="E18" s="12" t="s">
        <v>24</v>
      </c>
      <c r="F18" s="8">
        <v>9509988</v>
      </c>
      <c r="G18" s="9">
        <v>9074292</v>
      </c>
      <c r="H18" s="9">
        <v>0</v>
      </c>
      <c r="I18" s="9">
        <f t="shared" si="0"/>
        <v>9074292</v>
      </c>
      <c r="J18" s="9">
        <f t="shared" si="1"/>
        <v>0</v>
      </c>
      <c r="K18" s="1"/>
    </row>
    <row r="19" spans="1:14" ht="17.100000000000001" customHeight="1">
      <c r="A19" s="1"/>
      <c r="B19" s="10"/>
      <c r="C19" s="1"/>
      <c r="D19" s="11" t="s">
        <v>25</v>
      </c>
      <c r="E19" s="12" t="s">
        <v>26</v>
      </c>
      <c r="F19" s="8">
        <v>27684282</v>
      </c>
      <c r="G19" s="9">
        <v>28698490</v>
      </c>
      <c r="H19" s="9">
        <v>0</v>
      </c>
      <c r="I19" s="9">
        <f t="shared" si="0"/>
        <v>28698490</v>
      </c>
      <c r="J19" s="9">
        <f t="shared" si="1"/>
        <v>0</v>
      </c>
      <c r="K19" s="1"/>
    </row>
    <row r="20" spans="1:14" ht="17.100000000000001" customHeight="1">
      <c r="A20" s="1"/>
      <c r="B20" s="10"/>
      <c r="C20" s="1"/>
      <c r="D20" s="11" t="s">
        <v>27</v>
      </c>
      <c r="E20" s="12" t="s">
        <v>28</v>
      </c>
      <c r="F20" s="8">
        <v>143883</v>
      </c>
      <c r="G20" s="8">
        <v>143883</v>
      </c>
      <c r="H20" s="9">
        <v>0</v>
      </c>
      <c r="I20" s="9">
        <f t="shared" si="0"/>
        <v>143883</v>
      </c>
      <c r="J20" s="9">
        <f t="shared" si="1"/>
        <v>0</v>
      </c>
      <c r="K20" s="1"/>
    </row>
    <row r="21" spans="1:14" ht="17.100000000000001" customHeight="1">
      <c r="A21" s="1"/>
      <c r="B21" s="10"/>
      <c r="C21" s="1"/>
      <c r="D21" s="11" t="s">
        <v>29</v>
      </c>
      <c r="E21" s="12" t="s">
        <v>30</v>
      </c>
      <c r="F21" s="8">
        <v>51819</v>
      </c>
      <c r="G21" s="9">
        <v>243922</v>
      </c>
      <c r="H21" s="9">
        <v>0</v>
      </c>
      <c r="I21" s="9">
        <f t="shared" si="0"/>
        <v>243922</v>
      </c>
      <c r="J21" s="9">
        <f t="shared" si="1"/>
        <v>0</v>
      </c>
      <c r="K21" s="1"/>
    </row>
    <row r="22" spans="1:14" ht="17.100000000000001" customHeight="1">
      <c r="A22" s="1"/>
      <c r="B22" s="25" t="s">
        <v>31</v>
      </c>
      <c r="C22" s="25"/>
      <c r="D22" s="25"/>
      <c r="E22" s="25"/>
      <c r="F22" s="8">
        <f>F23+F31</f>
        <v>111840103</v>
      </c>
      <c r="G22" s="8">
        <f>G23+G31</f>
        <v>61878078</v>
      </c>
      <c r="H22" s="8">
        <f>H23+H31</f>
        <v>0</v>
      </c>
      <c r="I22" s="8">
        <f>I23+I31</f>
        <v>61878078</v>
      </c>
      <c r="J22" s="8">
        <f>J23+J31</f>
        <v>0</v>
      </c>
      <c r="K22" s="1"/>
      <c r="M22" s="19">
        <f>J22/G22</f>
        <v>0</v>
      </c>
      <c r="N22" s="19">
        <f>G22/F22</f>
        <v>0.55327272007251282</v>
      </c>
    </row>
    <row r="23" spans="1:14" ht="17.100000000000001" customHeight="1">
      <c r="A23" s="1"/>
      <c r="B23" s="10"/>
      <c r="C23" s="11" t="s">
        <v>32</v>
      </c>
      <c r="D23" s="21" t="s">
        <v>33</v>
      </c>
      <c r="E23" s="21"/>
      <c r="F23" s="8">
        <f>SUM(F24:F30)</f>
        <v>2492220</v>
      </c>
      <c r="G23" s="8">
        <f>SUM(G24:G30)</f>
        <v>1609178</v>
      </c>
      <c r="H23" s="8">
        <f>SUM(H24:H30)</f>
        <v>0</v>
      </c>
      <c r="I23" s="8">
        <f>SUM(I24:I30)</f>
        <v>1609178</v>
      </c>
      <c r="J23" s="8">
        <f>SUM(J24:J30)</f>
        <v>0</v>
      </c>
      <c r="K23" s="1"/>
      <c r="M23" s="19">
        <f>J23/G23</f>
        <v>0</v>
      </c>
      <c r="N23" s="19">
        <f>G23/F23</f>
        <v>0.64568055789617285</v>
      </c>
    </row>
    <row r="24" spans="1:14" ht="17.100000000000001" customHeight="1">
      <c r="A24" s="1"/>
      <c r="B24" s="10"/>
      <c r="C24" s="1"/>
      <c r="D24" s="11" t="s">
        <v>34</v>
      </c>
      <c r="E24" s="12" t="s">
        <v>35</v>
      </c>
      <c r="F24" s="8">
        <v>204822</v>
      </c>
      <c r="G24" s="9">
        <v>95356</v>
      </c>
      <c r="H24" s="9">
        <v>0</v>
      </c>
      <c r="I24" s="9">
        <f>G24</f>
        <v>95356</v>
      </c>
      <c r="J24" s="9">
        <f>G24-I24</f>
        <v>0</v>
      </c>
      <c r="K24" s="1"/>
    </row>
    <row r="25" spans="1:14" ht="17.100000000000001" customHeight="1">
      <c r="A25" s="1"/>
      <c r="B25" s="10"/>
      <c r="C25" s="1"/>
      <c r="D25" s="11" t="s">
        <v>36</v>
      </c>
      <c r="E25" s="12" t="s">
        <v>37</v>
      </c>
      <c r="F25" s="8">
        <v>497482</v>
      </c>
      <c r="G25" s="9">
        <v>484690</v>
      </c>
      <c r="H25" s="9">
        <v>0</v>
      </c>
      <c r="I25" s="9">
        <f t="shared" ref="I25:I30" si="2">G25</f>
        <v>484690</v>
      </c>
      <c r="J25" s="9">
        <f t="shared" ref="J25:J39" si="3">G25-I25</f>
        <v>0</v>
      </c>
      <c r="K25" s="1"/>
    </row>
    <row r="26" spans="1:14" ht="17.100000000000001" customHeight="1">
      <c r="A26" s="1"/>
      <c r="B26" s="10"/>
      <c r="C26" s="1"/>
      <c r="D26" s="11" t="s">
        <v>38</v>
      </c>
      <c r="E26" s="12" t="s">
        <v>39</v>
      </c>
      <c r="F26" s="8">
        <v>288080</v>
      </c>
      <c r="G26" s="9">
        <v>172913</v>
      </c>
      <c r="H26" s="9">
        <v>0</v>
      </c>
      <c r="I26" s="9">
        <f t="shared" si="2"/>
        <v>172913</v>
      </c>
      <c r="J26" s="9">
        <f t="shared" si="3"/>
        <v>0</v>
      </c>
      <c r="K26" s="1"/>
    </row>
    <row r="27" spans="1:14" ht="17.100000000000001" customHeight="1">
      <c r="A27" s="1"/>
      <c r="B27" s="10"/>
      <c r="C27" s="1"/>
      <c r="D27" s="11" t="s">
        <v>40</v>
      </c>
      <c r="E27" s="12" t="s">
        <v>41</v>
      </c>
      <c r="F27" s="8">
        <v>63544</v>
      </c>
      <c r="G27" s="9">
        <v>0</v>
      </c>
      <c r="H27" s="9">
        <v>0</v>
      </c>
      <c r="I27" s="9">
        <f t="shared" si="2"/>
        <v>0</v>
      </c>
      <c r="J27" s="9">
        <f t="shared" si="3"/>
        <v>0</v>
      </c>
      <c r="K27" s="1"/>
    </row>
    <row r="28" spans="1:14" ht="17.100000000000001" customHeight="1">
      <c r="A28" s="1"/>
      <c r="B28" s="10"/>
      <c r="C28" s="1"/>
      <c r="D28" s="11" t="s">
        <v>42</v>
      </c>
      <c r="E28" s="12" t="s">
        <v>43</v>
      </c>
      <c r="F28" s="8">
        <v>1108565</v>
      </c>
      <c r="G28" s="9">
        <v>851405</v>
      </c>
      <c r="H28" s="9">
        <v>0</v>
      </c>
      <c r="I28" s="9">
        <f t="shared" si="2"/>
        <v>851405</v>
      </c>
      <c r="J28" s="9">
        <f t="shared" si="3"/>
        <v>0</v>
      </c>
      <c r="K28" s="1"/>
    </row>
    <row r="29" spans="1:14" ht="17.100000000000001" customHeight="1">
      <c r="A29" s="1"/>
      <c r="B29" s="10"/>
      <c r="C29" s="1"/>
      <c r="D29" s="11" t="s">
        <v>44</v>
      </c>
      <c r="E29" s="12" t="s">
        <v>45</v>
      </c>
      <c r="F29" s="8">
        <v>263991</v>
      </c>
      <c r="G29" s="9">
        <v>4814</v>
      </c>
      <c r="H29" s="9">
        <v>0</v>
      </c>
      <c r="I29" s="9">
        <f t="shared" si="2"/>
        <v>4814</v>
      </c>
      <c r="J29" s="9">
        <f t="shared" si="3"/>
        <v>0</v>
      </c>
      <c r="K29" s="1"/>
    </row>
    <row r="30" spans="1:14" ht="17.100000000000001" customHeight="1">
      <c r="A30" s="1"/>
      <c r="B30" s="10"/>
      <c r="C30" s="1"/>
      <c r="D30" s="11" t="s">
        <v>46</v>
      </c>
      <c r="E30" s="12" t="s">
        <v>47</v>
      </c>
      <c r="F30" s="8">
        <v>65736</v>
      </c>
      <c r="G30" s="9">
        <v>0</v>
      </c>
      <c r="H30" s="9">
        <v>0</v>
      </c>
      <c r="I30" s="9">
        <f t="shared" si="2"/>
        <v>0</v>
      </c>
      <c r="J30" s="9">
        <f t="shared" si="3"/>
        <v>0</v>
      </c>
      <c r="K30" s="1"/>
    </row>
    <row r="31" spans="1:14" ht="17.100000000000001" customHeight="1">
      <c r="A31" s="1"/>
      <c r="B31" s="10"/>
      <c r="C31" s="11" t="s">
        <v>48</v>
      </c>
      <c r="D31" s="21" t="s">
        <v>49</v>
      </c>
      <c r="E31" s="21"/>
      <c r="F31" s="8">
        <f>SUM(F32:F40)</f>
        <v>109347883</v>
      </c>
      <c r="G31" s="8">
        <f>SUM(G32:G40)</f>
        <v>60268900</v>
      </c>
      <c r="H31" s="8">
        <f>SUM(H32:H40)</f>
        <v>0</v>
      </c>
      <c r="I31" s="8">
        <f>SUM(I32:I40)</f>
        <v>60268900</v>
      </c>
      <c r="J31" s="8">
        <f>SUM(J32:J40)</f>
        <v>0</v>
      </c>
      <c r="K31" s="1"/>
      <c r="M31" s="19">
        <f>J31/G31</f>
        <v>0</v>
      </c>
    </row>
    <row r="32" spans="1:14" ht="17.100000000000001" customHeight="1">
      <c r="A32" s="1"/>
      <c r="B32" s="10"/>
      <c r="C32" s="1"/>
      <c r="D32" s="11" t="s">
        <v>50</v>
      </c>
      <c r="E32" s="12" t="s">
        <v>51</v>
      </c>
      <c r="F32" s="8">
        <v>7964989</v>
      </c>
      <c r="G32" s="9">
        <v>2363107</v>
      </c>
      <c r="H32" s="9">
        <v>0</v>
      </c>
      <c r="I32" s="9">
        <f>G32</f>
        <v>2363107</v>
      </c>
      <c r="J32" s="9">
        <f t="shared" si="3"/>
        <v>0</v>
      </c>
      <c r="K32" s="1"/>
    </row>
    <row r="33" spans="1:14" ht="17.100000000000001" customHeight="1">
      <c r="A33" s="1"/>
      <c r="B33" s="10"/>
      <c r="C33" s="1"/>
      <c r="D33" s="11" t="s">
        <v>52</v>
      </c>
      <c r="E33" s="12" t="s">
        <v>53</v>
      </c>
      <c r="F33" s="8">
        <v>36488637</v>
      </c>
      <c r="G33" s="9">
        <v>17058387</v>
      </c>
      <c r="H33" s="9">
        <v>0</v>
      </c>
      <c r="I33" s="9">
        <f t="shared" ref="I33:I40" si="4">G33</f>
        <v>17058387</v>
      </c>
      <c r="J33" s="9">
        <f t="shared" si="3"/>
        <v>0</v>
      </c>
      <c r="K33" s="1"/>
    </row>
    <row r="34" spans="1:14" ht="17.100000000000001" customHeight="1">
      <c r="A34" s="1"/>
      <c r="B34" s="10"/>
      <c r="C34" s="1"/>
      <c r="D34" s="11" t="s">
        <v>54</v>
      </c>
      <c r="E34" s="12" t="s">
        <v>55</v>
      </c>
      <c r="F34" s="8">
        <v>51707758</v>
      </c>
      <c r="G34" s="9">
        <v>33120220</v>
      </c>
      <c r="H34" s="9">
        <v>0</v>
      </c>
      <c r="I34" s="9">
        <f t="shared" si="4"/>
        <v>33120220</v>
      </c>
      <c r="J34" s="9">
        <f t="shared" si="3"/>
        <v>0</v>
      </c>
      <c r="K34" s="1"/>
    </row>
    <row r="35" spans="1:14" ht="17.100000000000001" customHeight="1">
      <c r="A35" s="1"/>
      <c r="B35" s="10"/>
      <c r="C35" s="1"/>
      <c r="D35" s="11" t="s">
        <v>56</v>
      </c>
      <c r="E35" s="12" t="s">
        <v>57</v>
      </c>
      <c r="F35" s="8">
        <v>3050841</v>
      </c>
      <c r="G35" s="9">
        <v>321707</v>
      </c>
      <c r="H35" s="9">
        <v>0</v>
      </c>
      <c r="I35" s="9">
        <f t="shared" si="4"/>
        <v>321707</v>
      </c>
      <c r="J35" s="9">
        <f t="shared" si="3"/>
        <v>0</v>
      </c>
      <c r="K35" s="1"/>
    </row>
    <row r="36" spans="1:14" ht="17.100000000000001" customHeight="1">
      <c r="A36" s="1"/>
      <c r="B36" s="10"/>
      <c r="C36" s="1"/>
      <c r="D36" s="11" t="s">
        <v>58</v>
      </c>
      <c r="E36" s="12" t="s">
        <v>59</v>
      </c>
      <c r="F36" s="8">
        <v>3587057</v>
      </c>
      <c r="G36" s="9">
        <v>761718</v>
      </c>
      <c r="H36" s="9">
        <v>0</v>
      </c>
      <c r="I36" s="9">
        <f t="shared" si="4"/>
        <v>761718</v>
      </c>
      <c r="J36" s="9">
        <f t="shared" si="3"/>
        <v>0</v>
      </c>
      <c r="K36" s="1"/>
    </row>
    <row r="37" spans="1:14" ht="17.100000000000001" customHeight="1">
      <c r="A37" s="1"/>
      <c r="B37" s="10"/>
      <c r="C37" s="1"/>
      <c r="D37" s="11">
        <v>3600</v>
      </c>
      <c r="E37" s="12" t="s">
        <v>72</v>
      </c>
      <c r="F37" s="8">
        <v>2146464</v>
      </c>
      <c r="G37" s="9">
        <v>2146464</v>
      </c>
      <c r="H37" s="9">
        <v>0</v>
      </c>
      <c r="I37" s="9">
        <f t="shared" si="4"/>
        <v>2146464</v>
      </c>
      <c r="J37" s="9">
        <f t="shared" si="3"/>
        <v>0</v>
      </c>
      <c r="K37" s="1"/>
    </row>
    <row r="38" spans="1:14" ht="17.100000000000001" customHeight="1">
      <c r="A38" s="1"/>
      <c r="B38" s="10"/>
      <c r="C38" s="1"/>
      <c r="D38" s="11" t="s">
        <v>60</v>
      </c>
      <c r="E38" s="12" t="s">
        <v>61</v>
      </c>
      <c r="F38" s="8">
        <v>700000</v>
      </c>
      <c r="G38" s="9">
        <v>700000</v>
      </c>
      <c r="H38" s="9">
        <v>0</v>
      </c>
      <c r="I38" s="9">
        <f t="shared" si="4"/>
        <v>700000</v>
      </c>
      <c r="J38" s="9">
        <f t="shared" si="3"/>
        <v>0</v>
      </c>
      <c r="K38" s="1"/>
    </row>
    <row r="39" spans="1:14" ht="17.100000000000001" customHeight="1">
      <c r="A39" s="1"/>
      <c r="B39" s="10"/>
      <c r="C39" s="1"/>
      <c r="D39" s="11" t="s">
        <v>62</v>
      </c>
      <c r="E39" s="12" t="s">
        <v>63</v>
      </c>
      <c r="F39" s="8">
        <v>125000</v>
      </c>
      <c r="G39" s="9">
        <v>125000</v>
      </c>
      <c r="H39" s="9">
        <v>0</v>
      </c>
      <c r="I39" s="9">
        <f>G39</f>
        <v>125000</v>
      </c>
      <c r="J39" s="9">
        <f t="shared" si="3"/>
        <v>0</v>
      </c>
      <c r="K39" s="1"/>
    </row>
    <row r="40" spans="1:14" ht="17.100000000000001" customHeight="1">
      <c r="A40" s="1"/>
      <c r="B40" s="10"/>
      <c r="C40" s="1"/>
      <c r="D40" s="11" t="s">
        <v>64</v>
      </c>
      <c r="E40" s="12" t="s">
        <v>65</v>
      </c>
      <c r="F40" s="8">
        <v>3577137</v>
      </c>
      <c r="G40" s="9">
        <v>3672297</v>
      </c>
      <c r="H40" s="9">
        <v>0</v>
      </c>
      <c r="I40" s="9">
        <f t="shared" si="4"/>
        <v>3672297</v>
      </c>
      <c r="J40" s="9">
        <f>G40-I40</f>
        <v>0</v>
      </c>
      <c r="K40" s="1"/>
    </row>
    <row r="41" spans="1:14" ht="17.100000000000001" customHeight="1">
      <c r="A41" s="1"/>
      <c r="B41" s="25" t="s">
        <v>66</v>
      </c>
      <c r="C41" s="25"/>
      <c r="D41" s="25"/>
      <c r="E41" s="25"/>
      <c r="F41" s="8">
        <f>F42</f>
        <v>0</v>
      </c>
      <c r="G41" s="9">
        <f t="shared" ref="G41:J42" si="5">G42</f>
        <v>0</v>
      </c>
      <c r="H41" s="9">
        <f t="shared" si="5"/>
        <v>0</v>
      </c>
      <c r="I41" s="9">
        <f t="shared" si="5"/>
        <v>0</v>
      </c>
      <c r="J41" s="9">
        <f t="shared" si="5"/>
        <v>0</v>
      </c>
      <c r="K41" s="1"/>
      <c r="M41" s="19" t="e">
        <f>J41/G41</f>
        <v>#DIV/0!</v>
      </c>
      <c r="N41" s="20" t="e">
        <f>1-M41</f>
        <v>#DIV/0!</v>
      </c>
    </row>
    <row r="42" spans="1:14" ht="17.100000000000001" customHeight="1">
      <c r="A42" s="1"/>
      <c r="B42" s="10"/>
      <c r="C42" s="11" t="s">
        <v>48</v>
      </c>
      <c r="D42" s="21" t="s">
        <v>49</v>
      </c>
      <c r="E42" s="21"/>
      <c r="F42" s="8">
        <f>F43</f>
        <v>0</v>
      </c>
      <c r="G42" s="9">
        <f>G43</f>
        <v>0</v>
      </c>
      <c r="H42" s="9">
        <f t="shared" si="5"/>
        <v>0</v>
      </c>
      <c r="I42" s="9">
        <f t="shared" si="5"/>
        <v>0</v>
      </c>
      <c r="J42" s="9">
        <f t="shared" si="5"/>
        <v>0</v>
      </c>
      <c r="K42" s="1"/>
    </row>
    <row r="43" spans="1:14" ht="17.100000000000001" customHeight="1">
      <c r="A43" s="1"/>
      <c r="B43" s="10"/>
      <c r="C43" s="1"/>
      <c r="D43" s="11" t="s">
        <v>64</v>
      </c>
      <c r="E43" s="12" t="s">
        <v>65</v>
      </c>
      <c r="F43" s="8">
        <v>0</v>
      </c>
      <c r="G43" s="9">
        <v>0</v>
      </c>
      <c r="H43" s="9">
        <v>0</v>
      </c>
      <c r="I43" s="9">
        <v>0</v>
      </c>
      <c r="J43" s="9">
        <f>G43-I43</f>
        <v>0</v>
      </c>
      <c r="K43" s="1"/>
    </row>
    <row r="44" spans="1:14" ht="21.95" customHeight="1">
      <c r="A44" s="1"/>
      <c r="B44" s="22" t="s">
        <v>67</v>
      </c>
      <c r="C44" s="22"/>
      <c r="D44" s="22"/>
      <c r="E44" s="22"/>
      <c r="F44" s="13">
        <v>0</v>
      </c>
      <c r="G44" s="14">
        <v>0</v>
      </c>
      <c r="H44" s="14">
        <v>0</v>
      </c>
      <c r="I44" s="14">
        <v>0</v>
      </c>
      <c r="J44" s="14">
        <v>0</v>
      </c>
      <c r="K44" s="1"/>
    </row>
    <row r="45" spans="1:14">
      <c r="A45" s="1"/>
      <c r="B45" s="22" t="s">
        <v>68</v>
      </c>
      <c r="C45" s="22"/>
      <c r="D45" s="22"/>
      <c r="E45" s="22"/>
      <c r="F45" s="8">
        <v>0</v>
      </c>
      <c r="G45" s="9">
        <f t="shared" ref="G45:J46" si="6">G46</f>
        <v>0</v>
      </c>
      <c r="H45" s="9">
        <f t="shared" si="6"/>
        <v>0</v>
      </c>
      <c r="I45" s="9">
        <f t="shared" si="6"/>
        <v>0</v>
      </c>
      <c r="J45" s="9">
        <f t="shared" si="6"/>
        <v>0</v>
      </c>
      <c r="K45" s="1"/>
    </row>
    <row r="46" spans="1:14">
      <c r="A46" s="1"/>
      <c r="B46" s="15"/>
      <c r="C46" s="11">
        <v>5000</v>
      </c>
      <c r="D46" s="21" t="s">
        <v>70</v>
      </c>
      <c r="E46" s="26"/>
      <c r="F46" s="8">
        <f>F47</f>
        <v>0</v>
      </c>
      <c r="G46" s="9">
        <f t="shared" si="6"/>
        <v>0</v>
      </c>
      <c r="H46" s="9">
        <f t="shared" si="6"/>
        <v>0</v>
      </c>
      <c r="I46" s="9">
        <f t="shared" si="6"/>
        <v>0</v>
      </c>
      <c r="J46" s="9">
        <f t="shared" si="6"/>
        <v>0</v>
      </c>
      <c r="K46" s="1"/>
    </row>
    <row r="47" spans="1:14">
      <c r="A47" s="1"/>
      <c r="B47" s="16"/>
      <c r="C47" s="17"/>
      <c r="D47" s="17">
        <v>5600</v>
      </c>
      <c r="E47" s="18" t="s">
        <v>71</v>
      </c>
      <c r="F47" s="8">
        <v>0</v>
      </c>
      <c r="G47" s="9">
        <v>0</v>
      </c>
      <c r="H47" s="9">
        <v>0</v>
      </c>
      <c r="I47" s="9">
        <v>0</v>
      </c>
      <c r="J47" s="9">
        <f>G47-I47</f>
        <v>0</v>
      </c>
      <c r="K47" s="1"/>
    </row>
    <row r="48" spans="1:14" ht="40.5" customHeight="1">
      <c r="A48" s="1"/>
      <c r="B48" s="23"/>
      <c r="C48" s="23"/>
      <c r="D48" s="23"/>
      <c r="E48" s="23"/>
      <c r="F48" s="23"/>
      <c r="G48" s="23"/>
      <c r="H48" s="23"/>
      <c r="I48" s="23"/>
      <c r="J48" s="23"/>
      <c r="K48" s="1"/>
    </row>
    <row r="49" spans="1:11" ht="40.5" customHeight="1">
      <c r="A49" s="1"/>
      <c r="B49" s="1"/>
      <c r="C49" s="24" t="s">
        <v>69</v>
      </c>
      <c r="D49" s="24"/>
      <c r="E49" s="24"/>
      <c r="F49" s="24"/>
      <c r="G49" s="24"/>
      <c r="H49" s="24"/>
      <c r="I49" s="24"/>
      <c r="J49" s="24"/>
      <c r="K49" s="1"/>
    </row>
    <row r="50" spans="1:11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27">
    <mergeCell ref="B7:J7"/>
    <mergeCell ref="J8:J10"/>
    <mergeCell ref="D9:E9"/>
    <mergeCell ref="B11:E11"/>
    <mergeCell ref="B12:E12"/>
    <mergeCell ref="B13:E13"/>
    <mergeCell ref="B8:E8"/>
    <mergeCell ref="F8:F10"/>
    <mergeCell ref="G8:G10"/>
    <mergeCell ref="H8:H10"/>
    <mergeCell ref="I8:I10"/>
    <mergeCell ref="B2:J2"/>
    <mergeCell ref="B3:J3"/>
    <mergeCell ref="B4:J4"/>
    <mergeCell ref="B5:J5"/>
    <mergeCell ref="B6:J6"/>
    <mergeCell ref="D14:E14"/>
    <mergeCell ref="B45:E45"/>
    <mergeCell ref="B48:J48"/>
    <mergeCell ref="C49:J49"/>
    <mergeCell ref="B22:E22"/>
    <mergeCell ref="D23:E23"/>
    <mergeCell ref="D31:E31"/>
    <mergeCell ref="B41:E41"/>
    <mergeCell ref="D42:E42"/>
    <mergeCell ref="B44:E44"/>
    <mergeCell ref="D46:E46"/>
  </mergeCells>
  <pageMargins left="0.70866141732283472" right="0.70866141732283472" top="0.74803149606299213" bottom="0.74803149606299213" header="0.31496062992125984" footer="0.31496062992125984"/>
  <pageSetup scale="63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BC37E4-4F47-4A88-9245-B2387A226445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F308F4-1CAD-4C05-8ECF-E0F119E78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B51FCA-21C9-463B-B01C-DD25B6EE51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2020-02-19T22:37:03Z</cp:lastPrinted>
  <dcterms:created xsi:type="dcterms:W3CDTF">2020-02-18T00:28:04Z</dcterms:created>
  <dcterms:modified xsi:type="dcterms:W3CDTF">2024-01-25T01:48:44Z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